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Usuarios\DOC COM\DPTO. COMERCIAL\PRESUPUESTOS\ARCHIVO DE PRESUPUESTOS\ARCH PRESUP Balimsa DESDE 2016\B15819 - EspaiCaixa\"/>
    </mc:Choice>
  </mc:AlternateContent>
  <xr:revisionPtr revIDLastSave="0" documentId="13_ncr:1_{7C2A2809-30D8-41C3-91F4-7833581B869B}" xr6:coauthVersionLast="47" xr6:coauthVersionMax="47" xr10:uidLastSave="{00000000-0000-0000-0000-000000000000}"/>
  <bookViews>
    <workbookView xWindow="-108" yWindow="-108" windowWidth="23256" windowHeight="12576" xr2:uid="{4A8C6F2B-FE90-40D6-B77C-F4FD17D9D1C4}"/>
  </bookViews>
  <sheets>
    <sheet name="TAULA" sheetId="1" r:id="rId1"/>
  </sheets>
  <definedNames>
    <definedName name="_xlnm._FilterDatabase" localSheetId="0" hidden="1">TAULA!$B$6:$N$10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G12" i="1"/>
  <c r="H8" i="1" l="1"/>
  <c r="H9" i="1"/>
  <c r="H10" i="1"/>
  <c r="H7" i="1"/>
  <c r="M10" i="1" l="1"/>
  <c r="N8" i="1"/>
  <c r="O8" i="1" s="1"/>
  <c r="M8" i="1"/>
  <c r="N9" i="1"/>
  <c r="O9" i="1" s="1"/>
  <c r="M9" i="1"/>
  <c r="N7" i="1"/>
  <c r="O7" i="1" s="1"/>
  <c r="M7" i="1"/>
  <c r="L12" i="1"/>
  <c r="G14" i="1"/>
  <c r="N10" i="1" l="1"/>
  <c r="O10" i="1" s="1"/>
  <c r="O12" i="1" s="1"/>
  <c r="J12" i="1" l="1"/>
  <c r="N12" i="1"/>
  <c r="M12" i="1"/>
  <c r="I12" i="1" l="1"/>
</calcChain>
</file>

<file path=xl/sharedStrings.xml><?xml version="1.0" encoding="utf-8"?>
<sst xmlns="http://schemas.openxmlformats.org/spreadsheetml/2006/main" count="48" uniqueCount="43">
  <si>
    <t>NOMBRE</t>
  </si>
  <si>
    <t>DIRECCIÓN</t>
  </si>
  <si>
    <t>Nº</t>
  </si>
  <si>
    <t>OBSERVACIONES</t>
  </si>
  <si>
    <t>OBSERVACIONES:</t>
  </si>
  <si>
    <t>POBLACIÓN</t>
  </si>
  <si>
    <t>IMPORTE TOTAL,€</t>
  </si>
  <si>
    <t>PROVINCIA</t>
  </si>
  <si>
    <t>1.</t>
  </si>
  <si>
    <t>2.</t>
  </si>
  <si>
    <t>3.</t>
  </si>
  <si>
    <t>5.</t>
  </si>
  <si>
    <t xml:space="preserve">SERVICIO LIMPIEZA   /   OFERTA </t>
  </si>
  <si>
    <t>SUPERFÍCIE  m²</t>
  </si>
  <si>
    <t>El servicio de limpieza debe acudir diariamente a cada centro</t>
  </si>
  <si>
    <t>El servicio de limpieza se debe realizar fuera del horario de apertua de los centros</t>
  </si>
  <si>
    <t>Se debe priorizar la limpieza por las mañanas antes de la apertura del centro</t>
  </si>
  <si>
    <t>4.</t>
  </si>
  <si>
    <t>El servicio de limpieza mínimo será de 1 h</t>
  </si>
  <si>
    <t>TOTAL HORAS</t>
  </si>
  <si>
    <r>
      <t xml:space="preserve">importe SEMANAL
</t>
    </r>
    <r>
      <rPr>
        <sz val="12"/>
        <color theme="0"/>
        <rFont val="Calibri"/>
        <family val="2"/>
        <scheme val="minor"/>
      </rPr>
      <t>TODAS LAS UNIDADES, €</t>
    </r>
  </si>
  <si>
    <r>
      <t xml:space="preserve">importe MENSUAL
</t>
    </r>
    <r>
      <rPr>
        <sz val="12"/>
        <color theme="0"/>
        <rFont val="Calibri"/>
        <family val="2"/>
        <scheme val="minor"/>
      </rPr>
      <t>TODAS LAS UNIDADES, €</t>
    </r>
  </si>
  <si>
    <t>6.</t>
  </si>
  <si>
    <r>
      <t xml:space="preserve">importe POR HORAS
</t>
    </r>
    <r>
      <rPr>
        <sz val="12"/>
        <color theme="0"/>
        <rFont val="Calibri"/>
        <family val="2"/>
        <scheme val="minor"/>
      </rPr>
      <t>TODAS LAS UNIDADES, €</t>
    </r>
  </si>
  <si>
    <t>El horario de apertura de los centros previsto es de lunes a sábado y/o domingo de 10h a 13h i de 16h a 20h</t>
  </si>
  <si>
    <t>PROPUESTA HORAS SEMANALES SIGUIENDO CONDICIONES TÉCNICAS*</t>
  </si>
  <si>
    <t>Superífice media centros</t>
  </si>
  <si>
    <t>Superfície total centros</t>
  </si>
  <si>
    <t>PROPUESTA HORAS DIARIAS SIGUIENDO CONDICIONES TÉCNICAS*</t>
  </si>
  <si>
    <r>
      <t xml:space="preserve">IMPORTE ANUAL
</t>
    </r>
    <r>
      <rPr>
        <sz val="12"/>
        <color theme="0"/>
        <rFont val="Calibri"/>
        <family val="2"/>
        <scheme val="minor"/>
      </rPr>
      <t>TODAS LAS UNIDADES, €</t>
    </r>
  </si>
  <si>
    <t>Operaciones a realizar detalladas en el Pliego de Condiciones</t>
  </si>
  <si>
    <t xml:space="preserve">HORAS SEMANALES MÍNIMAS SEGÚN SUPERFÍCIE </t>
  </si>
  <si>
    <t>EspaiCaixa Campos</t>
  </si>
  <si>
    <t>Islas Baleares</t>
  </si>
  <si>
    <t>Mallorca</t>
  </si>
  <si>
    <t>Cosme Maria Oliver, 23</t>
  </si>
  <si>
    <t>EspaiCaixa Es Forti</t>
  </si>
  <si>
    <t>Francesc Martí Mora, 1 Mallorca</t>
  </si>
  <si>
    <t xml:space="preserve">EspaiCaixa Ciutadella </t>
  </si>
  <si>
    <t xml:space="preserve">Menorca </t>
  </si>
  <si>
    <t>Hospital de Santa Magdalena, s/n</t>
  </si>
  <si>
    <t>EspaiCaixa Es Mercadal</t>
  </si>
  <si>
    <t>Pare Camps,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</si>
</sst>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  <numFmt numFmtId="165" formatCode="_-* #,##0.00\ [$€-C0A]_-;\-* #,##0.00\ [$€-C0A]_-;_-* &quot;-&quot;??\ [$€-C0A]_-;_-@_-"/>
    <numFmt numFmtId="166" formatCode="#,##0.0"/>
  </numFmts>
  <fonts count="8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2"/>
      <color theme="0"/>
      <name val="Calibri"/>
      <family val="2"/>
      <scheme val="minor"/>
    </font>
    <font>
      <b/>
      <sz val="20"/>
      <color theme="0"/>
      <name val="Calibri Light"/>
      <family val="2"/>
      <scheme val="maj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0" fillId="0" borderId="0" xfId="0" applyProtection="1"/>
    <xf numFmtId="4" fontId="0" fillId="0" borderId="0" xfId="0" applyNumberFormat="1" applyAlignment="1" applyProtection="1">
      <alignment horizontal="center"/>
    </xf>
    <xf numFmtId="0" fontId="3" fillId="3" borderId="1" xfId="1" applyFont="1" applyFill="1" applyBorder="1" applyAlignment="1" applyProtection="1">
      <alignment horizontal="left" vertical="center"/>
    </xf>
    <xf numFmtId="0" fontId="4" fillId="3" borderId="1" xfId="0" applyFont="1" applyFill="1" applyBorder="1" applyProtection="1"/>
    <xf numFmtId="0" fontId="4" fillId="3" borderId="2" xfId="0" applyFont="1" applyFill="1" applyBorder="1" applyProtection="1"/>
    <xf numFmtId="0" fontId="0" fillId="3" borderId="2" xfId="0" applyFill="1" applyBorder="1" applyProtection="1"/>
    <xf numFmtId="4" fontId="0" fillId="3" borderId="2" xfId="0" applyNumberFormat="1" applyFill="1" applyBorder="1" applyAlignment="1" applyProtection="1">
      <alignment horizontal="center"/>
    </xf>
    <xf numFmtId="0" fontId="0" fillId="3" borderId="3" xfId="0" applyFill="1" applyBorder="1" applyProtection="1"/>
    <xf numFmtId="4" fontId="5" fillId="0" borderId="0" xfId="0" applyNumberFormat="1" applyFont="1" applyAlignment="1" applyProtection="1">
      <alignment horizontal="center"/>
    </xf>
    <xf numFmtId="0" fontId="5" fillId="0" borderId="12" xfId="0" applyFont="1" applyBorder="1" applyAlignment="1" applyProtection="1">
      <alignment horizontal="right"/>
    </xf>
    <xf numFmtId="0" fontId="5" fillId="0" borderId="0" xfId="0" applyFont="1" applyProtection="1"/>
    <xf numFmtId="44" fontId="0" fillId="0" borderId="12" xfId="0" applyNumberFormat="1" applyBorder="1" applyProtection="1"/>
    <xf numFmtId="0" fontId="2" fillId="2" borderId="10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vertical="center"/>
    </xf>
    <xf numFmtId="4" fontId="2" fillId="2" borderId="11" xfId="0" applyNumberFormat="1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vertical="center"/>
    </xf>
    <xf numFmtId="44" fontId="0" fillId="0" borderId="0" xfId="0" applyNumberFormat="1" applyBorder="1" applyProtection="1"/>
    <xf numFmtId="4" fontId="2" fillId="2" borderId="11" xfId="0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Alignment="1" applyProtection="1">
      <alignment horizontal="right"/>
    </xf>
    <xf numFmtId="3" fontId="0" fillId="0" borderId="0" xfId="0" applyNumberFormat="1" applyBorder="1" applyAlignment="1" applyProtection="1">
      <alignment horizontal="center"/>
    </xf>
    <xf numFmtId="3" fontId="0" fillId="0" borderId="7" xfId="0" applyNumberFormat="1" applyBorder="1" applyAlignment="1" applyProtection="1">
      <alignment horizontal="center"/>
    </xf>
    <xf numFmtId="3" fontId="0" fillId="0" borderId="0" xfId="0" applyNumberFormat="1" applyAlignment="1" applyProtection="1">
      <alignment horizontal="center"/>
    </xf>
    <xf numFmtId="0" fontId="5" fillId="0" borderId="0" xfId="0" applyFont="1" applyAlignment="1" applyProtection="1">
      <alignment horizontal="right"/>
    </xf>
    <xf numFmtId="165" fontId="0" fillId="0" borderId="14" xfId="0" applyNumberFormat="1" applyBorder="1" applyProtection="1"/>
    <xf numFmtId="165" fontId="0" fillId="0" borderId="14" xfId="0" applyNumberFormat="1" applyBorder="1" applyProtection="1">
      <protection locked="0"/>
    </xf>
    <xf numFmtId="165" fontId="0" fillId="0" borderId="15" xfId="0" applyNumberFormat="1" applyBorder="1" applyProtection="1">
      <protection locked="0"/>
    </xf>
    <xf numFmtId="165" fontId="0" fillId="0" borderId="15" xfId="0" applyNumberFormat="1" applyBorder="1" applyProtection="1"/>
    <xf numFmtId="3" fontId="5" fillId="0" borderId="0" xfId="0" applyNumberFormat="1" applyFont="1" applyAlignment="1" applyProtection="1">
      <alignment horizontal="center"/>
    </xf>
    <xf numFmtId="166" fontId="0" fillId="0" borderId="0" xfId="0" applyNumberForma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166" fontId="0" fillId="0" borderId="7" xfId="0" applyNumberForma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166" fontId="0" fillId="0" borderId="0" xfId="0" applyNumberFormat="1" applyBorder="1" applyAlignment="1" applyProtection="1">
      <alignment horizontal="center"/>
    </xf>
    <xf numFmtId="0" fontId="2" fillId="2" borderId="13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 vertical="center"/>
    </xf>
    <xf numFmtId="0" fontId="0" fillId="0" borderId="0" xfId="0" applyBorder="1" applyProtection="1"/>
    <xf numFmtId="165" fontId="0" fillId="0" borderId="14" xfId="2" applyNumberFormat="1" applyFont="1" applyBorder="1" applyProtection="1"/>
    <xf numFmtId="0" fontId="0" fillId="0" borderId="6" xfId="0" applyBorder="1" applyAlignment="1" applyProtection="1">
      <alignment horizontal="left" vertical="center"/>
    </xf>
    <xf numFmtId="0" fontId="0" fillId="0" borderId="7" xfId="0" applyBorder="1" applyProtection="1"/>
    <xf numFmtId="166" fontId="0" fillId="0" borderId="7" xfId="0" applyNumberFormat="1" applyBorder="1" applyAlignment="1" applyProtection="1">
      <alignment horizontal="center"/>
    </xf>
    <xf numFmtId="165" fontId="0" fillId="0" borderId="15" xfId="2" applyNumberFormat="1" applyFont="1" applyBorder="1" applyProtection="1"/>
    <xf numFmtId="164" fontId="0" fillId="0" borderId="0" xfId="0" applyNumberFormat="1" applyProtection="1"/>
    <xf numFmtId="0" fontId="0" fillId="0" borderId="0" xfId="0" applyFill="1" applyProtection="1"/>
  </cellXfs>
  <cellStyles count="3">
    <cellStyle name="Moneda" xfId="2" builtinId="4"/>
    <cellStyle name="Normal" xfId="0" builtinId="0"/>
    <cellStyle name="Títu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1628594</xdr:colOff>
      <xdr:row>3</xdr:row>
      <xdr:rowOff>135254</xdr:rowOff>
    </xdr:from>
    <xdr:to>
      <xdr:col>14</xdr:col>
      <xdr:colOff>1217387</xdr:colOff>
      <xdr:row>3</xdr:row>
      <xdr:rowOff>1122347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D1434F4-F384-4508-8C81-AAB02C905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06451" y="1027883"/>
          <a:ext cx="1373505" cy="1002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137159</xdr:colOff>
      <xdr:row>3</xdr:row>
      <xdr:rowOff>207645</xdr:rowOff>
    </xdr:from>
    <xdr:to>
      <xdr:col>3</xdr:col>
      <xdr:colOff>492909</xdr:colOff>
      <xdr:row>3</xdr:row>
      <xdr:rowOff>1142999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05AB102-1CD1-48B7-91CA-7764046F7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9159" y="1102995"/>
          <a:ext cx="4217671" cy="935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0F00C-14C2-481D-8F29-5467B9105270}">
  <sheetPr>
    <pageSetUpPr fitToPage="1"/>
  </sheetPr>
  <dimension ref="A1:O22"/>
  <sheetViews>
    <sheetView tabSelected="1" topLeftCell="I1" zoomScaleNormal="100" workbookViewId="0">
      <selection activeCell="L11" sqref="L11"/>
    </sheetView>
  </sheetViews>
  <sheetFormatPr baseColWidth="10" defaultRowHeight="14.4" x14ac:dyDescent="0.3"/>
  <cols>
    <col min="1" max="1" width="11.5546875" style="1"/>
    <col min="2" max="2" width="13.88671875" style="1" customWidth="1"/>
    <col min="3" max="3" width="43.6640625" style="1" customWidth="1"/>
    <col min="4" max="4" width="17.5546875" style="1" customWidth="1"/>
    <col min="5" max="5" width="30.21875" style="1" customWidth="1"/>
    <col min="6" max="6" width="48.33203125" style="1" customWidth="1"/>
    <col min="7" max="7" width="16.5546875" style="2" bestFit="1" customWidth="1"/>
    <col min="8" max="8" width="24.21875" style="2" customWidth="1"/>
    <col min="9" max="10" width="29.5546875" style="2" customWidth="1"/>
    <col min="11" max="11" width="30.44140625" style="1" bestFit="1" customWidth="1"/>
    <col min="12" max="12" width="27" style="1" bestFit="1" customWidth="1"/>
    <col min="13" max="14" width="25.77734375" style="1" bestFit="1" customWidth="1"/>
    <col min="15" max="15" width="23.5546875" style="1" bestFit="1" customWidth="1"/>
    <col min="16" max="16384" width="11.5546875" style="1"/>
  </cols>
  <sheetData>
    <row r="1" spans="1:15" ht="15" thickBot="1" x14ac:dyDescent="0.35">
      <c r="A1" s="4"/>
      <c r="B1" s="4"/>
      <c r="C1" s="4"/>
      <c r="D1" s="4"/>
      <c r="E1" s="4"/>
      <c r="F1" s="4"/>
      <c r="G1" s="5"/>
      <c r="H1" s="5"/>
      <c r="I1" s="5"/>
      <c r="J1" s="5"/>
      <c r="K1" s="4"/>
      <c r="L1" s="4"/>
      <c r="M1" s="4"/>
      <c r="N1" s="4"/>
      <c r="O1" s="4"/>
    </row>
    <row r="2" spans="1:15" ht="40.200000000000003" customHeight="1" thickBot="1" x14ac:dyDescent="0.55000000000000004">
      <c r="A2" s="4"/>
      <c r="B2" s="6" t="s">
        <v>12</v>
      </c>
      <c r="C2" s="7"/>
      <c r="D2" s="8"/>
      <c r="E2" s="8"/>
      <c r="F2" s="9"/>
      <c r="G2" s="10"/>
      <c r="H2" s="10"/>
      <c r="I2" s="10"/>
      <c r="J2" s="10"/>
      <c r="K2" s="9"/>
      <c r="L2" s="9"/>
      <c r="M2" s="9"/>
      <c r="N2" s="9"/>
      <c r="O2" s="11"/>
    </row>
    <row r="3" spans="1:15" x14ac:dyDescent="0.3">
      <c r="A3" s="4"/>
      <c r="B3" s="4"/>
      <c r="C3" s="4"/>
      <c r="D3" s="4"/>
      <c r="E3" s="4"/>
      <c r="F3" s="4"/>
      <c r="G3" s="5"/>
      <c r="H3" s="5"/>
      <c r="I3" s="5"/>
      <c r="J3" s="5"/>
      <c r="K3" s="4"/>
      <c r="L3" s="4"/>
      <c r="M3" s="4"/>
      <c r="N3" s="4"/>
      <c r="O3" s="4"/>
    </row>
    <row r="4" spans="1:15" ht="101.4" customHeight="1" x14ac:dyDescent="0.3">
      <c r="A4" s="4"/>
      <c r="B4" s="4"/>
      <c r="C4" s="4"/>
      <c r="D4" s="4"/>
      <c r="E4" s="4"/>
      <c r="F4" s="4"/>
      <c r="G4" s="5"/>
      <c r="H4" s="5"/>
      <c r="I4" s="5"/>
      <c r="J4" s="5"/>
      <c r="K4" s="4"/>
      <c r="L4" s="4"/>
      <c r="M4" s="4"/>
      <c r="N4" s="4"/>
      <c r="O4" s="4"/>
    </row>
    <row r="5" spans="1:15" ht="15" thickBot="1" x14ac:dyDescent="0.35">
      <c r="A5" s="4"/>
      <c r="B5" s="4"/>
      <c r="C5" s="4"/>
      <c r="D5" s="4"/>
      <c r="E5" s="4"/>
      <c r="F5" s="4"/>
      <c r="G5" s="5"/>
      <c r="H5" s="5"/>
      <c r="I5" s="5"/>
      <c r="J5" s="5"/>
      <c r="K5" s="4"/>
      <c r="L5" s="4"/>
      <c r="M5" s="4"/>
      <c r="N5" s="4"/>
      <c r="O5" s="4"/>
    </row>
    <row r="6" spans="1:15" ht="46.8" x14ac:dyDescent="0.3">
      <c r="A6" s="4"/>
      <c r="B6" s="16" t="s">
        <v>2</v>
      </c>
      <c r="C6" s="17" t="s">
        <v>0</v>
      </c>
      <c r="D6" s="17" t="s">
        <v>7</v>
      </c>
      <c r="E6" s="17" t="s">
        <v>5</v>
      </c>
      <c r="F6" s="17" t="s">
        <v>1</v>
      </c>
      <c r="G6" s="18" t="s">
        <v>13</v>
      </c>
      <c r="H6" s="21" t="s">
        <v>31</v>
      </c>
      <c r="I6" s="21" t="s">
        <v>25</v>
      </c>
      <c r="J6" s="21" t="s">
        <v>28</v>
      </c>
      <c r="K6" s="19" t="s">
        <v>3</v>
      </c>
      <c r="L6" s="37" t="s">
        <v>23</v>
      </c>
      <c r="M6" s="37" t="s">
        <v>20</v>
      </c>
      <c r="N6" s="37" t="s">
        <v>21</v>
      </c>
      <c r="O6" s="37" t="s">
        <v>29</v>
      </c>
    </row>
    <row r="7" spans="1:15" x14ac:dyDescent="0.3">
      <c r="A7" s="4"/>
      <c r="B7" s="38">
        <v>18489</v>
      </c>
      <c r="C7" s="39" t="s">
        <v>32</v>
      </c>
      <c r="D7" s="39" t="s">
        <v>33</v>
      </c>
      <c r="E7" s="39" t="s">
        <v>34</v>
      </c>
      <c r="F7" s="39" t="s">
        <v>35</v>
      </c>
      <c r="G7" s="23">
        <v>383</v>
      </c>
      <c r="H7" s="23">
        <f t="shared" ref="H7:H10" si="0">12*G7/440</f>
        <v>10.445454545454545</v>
      </c>
      <c r="I7" s="32">
        <v>11</v>
      </c>
      <c r="J7" s="36">
        <v>2</v>
      </c>
      <c r="K7" s="33"/>
      <c r="L7" s="28">
        <v>16.28</v>
      </c>
      <c r="M7" s="40">
        <f t="shared" ref="M7:M10" si="1">L7*I7</f>
        <v>179.08</v>
      </c>
      <c r="N7" s="27">
        <f t="shared" ref="N7:N10" si="2">(J7*30.5)*L7</f>
        <v>993.08</v>
      </c>
      <c r="O7" s="27">
        <f>N7*12</f>
        <v>11916.960000000001</v>
      </c>
    </row>
    <row r="8" spans="1:15" x14ac:dyDescent="0.3">
      <c r="A8" s="4"/>
      <c r="B8" s="38">
        <v>18427</v>
      </c>
      <c r="C8" s="39" t="s">
        <v>36</v>
      </c>
      <c r="D8" s="39" t="s">
        <v>33</v>
      </c>
      <c r="E8" s="39" t="s">
        <v>34</v>
      </c>
      <c r="F8" s="39" t="s">
        <v>37</v>
      </c>
      <c r="G8" s="23">
        <v>621.83999999999992</v>
      </c>
      <c r="H8" s="23">
        <f t="shared" si="0"/>
        <v>16.959272727272726</v>
      </c>
      <c r="I8" s="32">
        <v>17</v>
      </c>
      <c r="J8" s="36">
        <v>3</v>
      </c>
      <c r="K8" s="33"/>
      <c r="L8" s="28">
        <v>16.28</v>
      </c>
      <c r="M8" s="40">
        <f t="shared" si="1"/>
        <v>276.76</v>
      </c>
      <c r="N8" s="27">
        <f t="shared" si="2"/>
        <v>1489.6200000000001</v>
      </c>
      <c r="O8" s="27">
        <f t="shared" ref="O8:O10" si="3">N8*12</f>
        <v>17875.440000000002</v>
      </c>
    </row>
    <row r="9" spans="1:15" x14ac:dyDescent="0.3">
      <c r="A9" s="4"/>
      <c r="B9" s="38">
        <v>18439</v>
      </c>
      <c r="C9" s="39" t="s">
        <v>38</v>
      </c>
      <c r="D9" s="39" t="s">
        <v>33</v>
      </c>
      <c r="E9" s="39" t="s">
        <v>39</v>
      </c>
      <c r="F9" s="39" t="s">
        <v>40</v>
      </c>
      <c r="G9" s="23">
        <v>518</v>
      </c>
      <c r="H9" s="23">
        <f t="shared" si="0"/>
        <v>14.127272727272727</v>
      </c>
      <c r="I9" s="32">
        <v>15</v>
      </c>
      <c r="J9" s="36">
        <f t="shared" ref="J9" si="4">I9/6</f>
        <v>2.5</v>
      </c>
      <c r="K9" s="33"/>
      <c r="L9" s="28">
        <v>16.28</v>
      </c>
      <c r="M9" s="40">
        <f t="shared" si="1"/>
        <v>244.20000000000002</v>
      </c>
      <c r="N9" s="27">
        <f t="shared" si="2"/>
        <v>1241.3500000000001</v>
      </c>
      <c r="O9" s="27">
        <f t="shared" si="3"/>
        <v>14896.2</v>
      </c>
    </row>
    <row r="10" spans="1:15" ht="15" thickBot="1" x14ac:dyDescent="0.35">
      <c r="A10" s="4"/>
      <c r="B10" s="41">
        <v>18441</v>
      </c>
      <c r="C10" s="42" t="s">
        <v>41</v>
      </c>
      <c r="D10" s="42" t="s">
        <v>33</v>
      </c>
      <c r="E10" s="42" t="s">
        <v>39</v>
      </c>
      <c r="F10" s="42" t="s">
        <v>42</v>
      </c>
      <c r="G10" s="24">
        <v>224</v>
      </c>
      <c r="H10" s="24">
        <f t="shared" si="0"/>
        <v>6.1090909090909093</v>
      </c>
      <c r="I10" s="34">
        <v>7</v>
      </c>
      <c r="J10" s="43">
        <v>1.5</v>
      </c>
      <c r="K10" s="35"/>
      <c r="L10" s="29">
        <v>16.28</v>
      </c>
      <c r="M10" s="44">
        <f t="shared" si="1"/>
        <v>113.96000000000001</v>
      </c>
      <c r="N10" s="30">
        <f t="shared" si="2"/>
        <v>744.81000000000006</v>
      </c>
      <c r="O10" s="30">
        <f t="shared" si="3"/>
        <v>8937.7200000000012</v>
      </c>
    </row>
    <row r="11" spans="1:15" x14ac:dyDescent="0.3">
      <c r="A11" s="4"/>
      <c r="B11" s="4"/>
      <c r="C11" s="4"/>
      <c r="D11" s="4"/>
      <c r="E11" s="4"/>
      <c r="F11" s="4"/>
      <c r="G11" s="5"/>
      <c r="H11" s="5"/>
      <c r="I11" s="5"/>
      <c r="J11" s="5"/>
      <c r="K11" s="4"/>
      <c r="L11" s="4"/>
      <c r="M11" s="4"/>
      <c r="N11" s="4"/>
      <c r="O11" s="4"/>
    </row>
    <row r="12" spans="1:15" x14ac:dyDescent="0.3">
      <c r="A12" s="4"/>
      <c r="B12" s="4"/>
      <c r="C12" s="4"/>
      <c r="D12" s="4"/>
      <c r="E12" s="4"/>
      <c r="F12" s="22" t="s">
        <v>26</v>
      </c>
      <c r="G12" s="25">
        <f>SUM(G7:G10)/4</f>
        <v>436.71</v>
      </c>
      <c r="H12" s="12" t="s">
        <v>19</v>
      </c>
      <c r="I12" s="31">
        <f>SUM(I7:I10)</f>
        <v>50</v>
      </c>
      <c r="J12" s="31">
        <f>SUM(J7:J10)</f>
        <v>9</v>
      </c>
      <c r="K12" s="13" t="s">
        <v>6</v>
      </c>
      <c r="L12" s="15">
        <f>SUM(L7:L10)</f>
        <v>65.12</v>
      </c>
      <c r="M12" s="15">
        <f>SUM(M7:M10)</f>
        <v>814.00000000000011</v>
      </c>
      <c r="N12" s="15">
        <f>SUM(N7:N10)</f>
        <v>4468.8600000000006</v>
      </c>
      <c r="O12" s="15">
        <f>SUM(O7:O10)</f>
        <v>53626.320000000007</v>
      </c>
    </row>
    <row r="13" spans="1:15" x14ac:dyDescent="0.3">
      <c r="A13" s="4"/>
      <c r="B13" s="4"/>
      <c r="C13" s="4"/>
      <c r="D13" s="4"/>
      <c r="E13" s="4"/>
      <c r="F13" s="4"/>
      <c r="G13" s="5"/>
      <c r="H13" s="5"/>
      <c r="I13" s="5"/>
      <c r="J13" s="5"/>
      <c r="K13" s="4"/>
      <c r="L13" s="4"/>
      <c r="M13" s="4"/>
      <c r="N13" s="4"/>
      <c r="O13" s="4"/>
    </row>
    <row r="14" spans="1:15" x14ac:dyDescent="0.3">
      <c r="A14" s="4"/>
      <c r="B14" s="14" t="s">
        <v>4</v>
      </c>
      <c r="C14" s="4"/>
      <c r="D14" s="4"/>
      <c r="E14" s="4"/>
      <c r="F14" s="26" t="s">
        <v>27</v>
      </c>
      <c r="G14" s="25">
        <f>SUM(G7:G10)</f>
        <v>1746.84</v>
      </c>
      <c r="H14" s="5"/>
      <c r="I14" s="5"/>
      <c r="J14" s="5"/>
      <c r="K14" s="4"/>
      <c r="L14" s="4"/>
      <c r="M14" s="4"/>
      <c r="N14" s="20"/>
      <c r="O14" s="4"/>
    </row>
    <row r="15" spans="1:15" x14ac:dyDescent="0.3">
      <c r="A15" s="4"/>
      <c r="B15" s="4"/>
      <c r="C15" s="4"/>
      <c r="D15" s="4"/>
      <c r="E15" s="4"/>
      <c r="F15" s="4"/>
      <c r="G15" s="5"/>
      <c r="H15" s="5"/>
      <c r="I15" s="5"/>
      <c r="J15" s="5"/>
      <c r="K15" s="4"/>
      <c r="L15" s="4"/>
      <c r="M15" s="4"/>
      <c r="N15" s="4"/>
      <c r="O15" s="4"/>
    </row>
    <row r="16" spans="1:15" x14ac:dyDescent="0.3">
      <c r="A16" s="4"/>
      <c r="B16" s="4" t="s">
        <v>8</v>
      </c>
      <c r="C16" s="4" t="s">
        <v>14</v>
      </c>
      <c r="D16" s="4"/>
      <c r="E16" s="4"/>
      <c r="F16" s="4"/>
      <c r="G16" s="5"/>
      <c r="H16" s="5"/>
      <c r="I16" s="5"/>
      <c r="J16" s="5"/>
      <c r="K16" s="4"/>
      <c r="L16" s="4"/>
      <c r="M16" s="4"/>
      <c r="N16" s="4"/>
      <c r="O16" s="4"/>
    </row>
    <row r="17" spans="1:15" x14ac:dyDescent="0.3">
      <c r="A17" s="4"/>
      <c r="B17" s="4" t="s">
        <v>9</v>
      </c>
      <c r="C17" s="4" t="s">
        <v>18</v>
      </c>
      <c r="D17" s="4"/>
      <c r="E17" s="4"/>
      <c r="F17" s="4"/>
      <c r="G17" s="5"/>
      <c r="H17" s="5"/>
      <c r="I17" s="5"/>
      <c r="J17" s="5"/>
      <c r="K17" s="4"/>
      <c r="L17" s="4"/>
      <c r="M17" s="4"/>
      <c r="N17" s="4"/>
      <c r="O17" s="4"/>
    </row>
    <row r="18" spans="1:15" x14ac:dyDescent="0.3">
      <c r="A18" s="4"/>
      <c r="B18" s="4" t="s">
        <v>10</v>
      </c>
      <c r="C18" s="4" t="s">
        <v>24</v>
      </c>
      <c r="D18" s="4"/>
      <c r="E18" s="4"/>
      <c r="F18" s="4"/>
      <c r="G18" s="5"/>
      <c r="H18" s="5"/>
      <c r="I18" s="5"/>
      <c r="J18" s="5"/>
      <c r="K18" s="4"/>
      <c r="L18" s="4"/>
      <c r="M18" s="4"/>
      <c r="N18" s="4"/>
      <c r="O18" s="4"/>
    </row>
    <row r="19" spans="1:15" x14ac:dyDescent="0.3">
      <c r="A19" s="4"/>
      <c r="B19" s="4" t="s">
        <v>17</v>
      </c>
      <c r="C19" s="4" t="s">
        <v>15</v>
      </c>
      <c r="D19" s="4"/>
      <c r="E19" s="4"/>
      <c r="F19" s="4"/>
      <c r="G19" s="4"/>
      <c r="H19" s="45"/>
      <c r="I19" s="4"/>
      <c r="J19" s="4"/>
      <c r="K19" s="4"/>
      <c r="L19" s="4"/>
      <c r="M19" s="4"/>
      <c r="N19" s="4"/>
      <c r="O19" s="4"/>
    </row>
    <row r="20" spans="1:15" x14ac:dyDescent="0.3">
      <c r="A20" s="4"/>
      <c r="B20" s="4" t="s">
        <v>11</v>
      </c>
      <c r="C20" s="4" t="s">
        <v>16</v>
      </c>
      <c r="D20" s="4"/>
      <c r="E20" s="4"/>
      <c r="F20" s="4"/>
      <c r="G20" s="4"/>
      <c r="H20" s="4"/>
      <c r="I20" s="4"/>
      <c r="J20" s="4"/>
      <c r="K20" s="4"/>
      <c r="L20" s="46"/>
      <c r="M20" s="46"/>
      <c r="N20" s="4"/>
      <c r="O20" s="4"/>
    </row>
    <row r="21" spans="1:15" x14ac:dyDescent="0.3">
      <c r="A21" s="4"/>
      <c r="B21" s="4" t="s">
        <v>22</v>
      </c>
      <c r="C21" s="4" t="s">
        <v>30</v>
      </c>
      <c r="D21" s="4"/>
      <c r="E21" s="4"/>
      <c r="F21" s="4"/>
      <c r="G21" s="4"/>
      <c r="H21" s="45"/>
      <c r="I21" s="4"/>
      <c r="J21" s="4"/>
      <c r="K21" s="4"/>
      <c r="L21" s="46"/>
      <c r="M21" s="46"/>
      <c r="N21" s="4"/>
      <c r="O21" s="4"/>
    </row>
    <row r="22" spans="1:15" x14ac:dyDescent="0.3">
      <c r="G22" s="1"/>
      <c r="H22" s="1"/>
      <c r="I22" s="1"/>
      <c r="J22" s="1"/>
      <c r="L22" s="3"/>
      <c r="M22" s="3"/>
    </row>
  </sheetData>
  <sheetProtection algorithmName="SHA-512" hashValue="2gWFDa3UoR1fsjoOnT7bO/nR42fV3o5oUtoYmmOnrcgagdfLZiyDuW4xi36DnWHSjrw6eeapE/jETXufK16WHw==" saltValue="I67XIlirI15C5w8CkdU2Hw==" spinCount="100000" sheet="1" objects="1" scenarios="1"/>
  <autoFilter ref="B6:N10" xr:uid="{6B076F11-1DB3-4C13-8F3F-BF879A4521D3}">
    <sortState xmlns:xlrd2="http://schemas.microsoft.com/office/spreadsheetml/2017/richdata2" ref="B7:N10">
      <sortCondition ref="D6:D10"/>
    </sortState>
  </autoFilter>
  <dataValidations count="1">
    <dataValidation type="decimal" operator="greaterThan" allowBlank="1" showInputMessage="1" showErrorMessage="1" sqref="L7:M10" xr:uid="{19AE19AF-11E3-4E74-8ECA-6872104B0894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Ortin Gracia</dc:creator>
  <cp:lastModifiedBy>usuario4</cp:lastModifiedBy>
  <cp:lastPrinted>2021-07-27T11:15:37Z</cp:lastPrinted>
  <dcterms:created xsi:type="dcterms:W3CDTF">2021-03-23T15:55:10Z</dcterms:created>
  <dcterms:modified xsi:type="dcterms:W3CDTF">2021-07-30T09:45:36Z</dcterms:modified>
</cp:coreProperties>
</file>